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<sst xmlns="http://schemas.openxmlformats.org/spreadsheetml/2006/main" count="187" uniqueCount="130">
  <si>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</si>
  <si>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</si>
  <si>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</si>
  <si>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</si>
  <si>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</si>
  <si>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</si>
  <si>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</si>
  <si>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</si>
  <si>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</si>
  <si>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</si>
  <si>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</si>
  <si>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</si>
  <si>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</si>
  <si>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</si>
  <si>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</si>
  <si>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</si>
  <si>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</si>
  <si>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</si>
  <si>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</si>
  <si>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</si>
  <si>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</si>
  <si>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</si>
  <si>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</si>
  <si>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</si>
  <si>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</si>
  <si>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</si>
  <si>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</si>
  <si>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</si>
  <si>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</si>
  <si>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</si>
  <si>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</si>
  <si>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</si>
  <si>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</si>
  <si>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</si>
  <si>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</si>
  <si>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</si>
  <si>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</si>
  <si>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</si>
  <si>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</si>
  <si>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</si>
  <si>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</si>
  <si>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</si>
  <si>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</si>
  <si>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</si>
  <si>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</si>
  <si>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</si>
  <si>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</si>
  <si>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</si>
  <si>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</si>
  <si>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</si>
  <si>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</si>
  <si>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</si>
  <si>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</si>
  <si>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</si>
  <si>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</si>
  <si>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</si>
  <si>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</si>
  <si>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</si>
  <si>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</si>
  <si>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</si>
  <si>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</si>
  <si>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</si>
  <si>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</si>
  <si>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</si>
  <si>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</si>
  <si>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</si>
  <si>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</si>
  <si>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</si>
  <si>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</si>
  <si>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</si>
  <si>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</si>
  <si>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</si>
  <si>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</si>
  <si>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</si>
  <si>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</si>
  <si>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</si>
  <si>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</si>
  <si>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</si>
  <si>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</si>
  <si>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</si>
  <si>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</si>
  <si>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</si>
  <si>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</si>
  <si>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</si>
  <si>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</si>
  <si>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</si>
  <si>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</si>
  <si>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</si>
  <si>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</si>
  <si>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</si>
  <si>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</si>
  <si>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</si>
  <si>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</si>
  <si>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</si>
  <si>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</si>
  <si>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</si>
  <si>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</si>
  <si>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</si>
  <si>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</si>
  <si>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</si>
  <si>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</si>
  <si>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</si>
  <si>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</si>
  <si>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</si>
  <si>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</si>
  <si>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</si>
  <si>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</si>
  <si>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</si>
  <si>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</si>
  <si>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</si>
  <si>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</si>
  <si>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</si>
  <si>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</si>
  <si>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</si>
  <si>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</si>
  <si>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</si>
  <si>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</si>
  <si>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</si>
  <si>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</si>
  <si>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</si>
  <si>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</si>
  <si>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</si>
  <si>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</si>
  <si>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</si>
  <si>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</si>
  <si>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</si>
  <si>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ОАО "Рыбинскгазсервис"</t>
  </si>
  <si>
    <t>Ярославской области</t>
  </si>
  <si>
    <t>за 20</t>
  </si>
  <si>
    <t>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</si>
</sst>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J45" sqref="J45:BW45"/>
    </sheetView>
  </sheetViews>
  <sheetFormatPr defaultColWidth="0.875" defaultRowHeight="12.75"/>
  <cols>
    <col min="1" max="95" width="0.875" style="1" customWidth="1"/>
    <col min="96" max="96" width="2.75390625" style="1" bestFit="1" customWidth="1"/>
    <col min="97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129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127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2" t="s">
        <v>1</v>
      </c>
      <c r="B10" s="32"/>
      <c r="C10" s="32"/>
      <c r="D10" s="32"/>
      <c r="E10" s="32"/>
      <c r="F10" s="32"/>
      <c r="G10" s="32"/>
      <c r="H10" s="32"/>
      <c r="I10" s="32" t="s">
        <v>75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 t="s">
        <v>2</v>
      </c>
      <c r="BY10" s="32"/>
      <c r="BZ10" s="32"/>
      <c r="CA10" s="32"/>
      <c r="CB10" s="32"/>
      <c r="CC10" s="32"/>
      <c r="CD10" s="32"/>
      <c r="CE10" s="32"/>
      <c r="CF10" s="32"/>
      <c r="CG10" s="32"/>
      <c r="CH10" s="32" t="s">
        <v>83</v>
      </c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9">
        <f>CH12+CH13+CH14+CH19+CH20</f>
        <v>183231.44</v>
      </c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1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7" t="s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9">
        <v>93613.65</v>
      </c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7" t="s">
        <v>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9">
        <v>27691.49</v>
      </c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7" t="s">
        <v>85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9">
        <f>CH15+CH16+CH17+CH18</f>
        <v>15558.02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9">
        <v>2673.28</v>
      </c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1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9">
        <v>1294.74</v>
      </c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1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9">
        <v>75.13</v>
      </c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1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9">
        <v>11514.87</v>
      </c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s="5" customFormat="1" ht="11.25">
      <c r="A19" s="24" t="s">
        <v>12</v>
      </c>
      <c r="B19" s="25"/>
      <c r="C19" s="25"/>
      <c r="D19" s="25"/>
      <c r="E19" s="25"/>
      <c r="F19" s="25"/>
      <c r="G19" s="25"/>
      <c r="H19" s="26"/>
      <c r="I19" s="9"/>
      <c r="J19" s="27" t="s">
        <v>88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9">
        <v>17314.66</v>
      </c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1"/>
    </row>
    <row r="20" spans="1:105" s="5" customFormat="1" ht="11.25">
      <c r="A20" s="24" t="s">
        <v>13</v>
      </c>
      <c r="B20" s="25"/>
      <c r="C20" s="25"/>
      <c r="D20" s="25"/>
      <c r="E20" s="25"/>
      <c r="F20" s="25"/>
      <c r="G20" s="25"/>
      <c r="H20" s="26"/>
      <c r="I20" s="9"/>
      <c r="J20" s="27" t="s">
        <v>124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9">
        <f>CH21+CH26+CH29+CH34+CH44+CH45</f>
        <v>29053.619999999995</v>
      </c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5" customFormat="1" ht="11.25">
      <c r="A21" s="24" t="s">
        <v>14</v>
      </c>
      <c r="B21" s="25"/>
      <c r="C21" s="25"/>
      <c r="D21" s="25"/>
      <c r="E21" s="25"/>
      <c r="F21" s="25"/>
      <c r="G21" s="25"/>
      <c r="H21" s="26"/>
      <c r="I21" s="9"/>
      <c r="J21" s="27" t="s">
        <v>89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9">
        <f>SUM(CH22:DA25)</f>
        <v>7810.46</v>
      </c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1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9">
        <v>0</v>
      </c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1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9">
        <f>6428.85+117.98</f>
        <v>6546.83</v>
      </c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1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9">
        <v>775.49</v>
      </c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1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9">
        <v>488.14</v>
      </c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1"/>
    </row>
    <row r="26" spans="1:105" s="5" customFormat="1" ht="11.25">
      <c r="A26" s="24" t="s">
        <v>23</v>
      </c>
      <c r="B26" s="25"/>
      <c r="C26" s="25"/>
      <c r="D26" s="25"/>
      <c r="E26" s="25"/>
      <c r="F26" s="25"/>
      <c r="G26" s="25"/>
      <c r="H26" s="26"/>
      <c r="I26" s="9"/>
      <c r="J26" s="27" t="s">
        <v>65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9">
        <f>CH27+CH28</f>
        <v>286.64</v>
      </c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9">
        <v>113.86</v>
      </c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1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9">
        <v>172.78</v>
      </c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1"/>
    </row>
    <row r="29" spans="1:105" s="5" customFormat="1" ht="11.25">
      <c r="A29" s="24" t="s">
        <v>26</v>
      </c>
      <c r="B29" s="25"/>
      <c r="C29" s="25"/>
      <c r="D29" s="25"/>
      <c r="E29" s="25"/>
      <c r="F29" s="25"/>
      <c r="G29" s="25"/>
      <c r="H29" s="26"/>
      <c r="I29" s="9"/>
      <c r="J29" s="27" t="s">
        <v>94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9">
        <f>CH30+CH31+CH32+CH33</f>
        <v>6411.609999999999</v>
      </c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9">
        <v>6229.41</v>
      </c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1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9">
        <v>0.69</v>
      </c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1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9">
        <v>138.61</v>
      </c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1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9">
        <v>42.9</v>
      </c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1"/>
    </row>
    <row r="34" spans="1:105" s="5" customFormat="1" ht="11.25">
      <c r="A34" s="24" t="s">
        <v>40</v>
      </c>
      <c r="B34" s="25"/>
      <c r="C34" s="25"/>
      <c r="D34" s="25"/>
      <c r="E34" s="25"/>
      <c r="F34" s="25"/>
      <c r="G34" s="25"/>
      <c r="H34" s="26"/>
      <c r="I34" s="9"/>
      <c r="J34" s="27" t="s">
        <v>78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9">
        <f>SUM(CH35:DA39)</f>
        <v>9736.619999999999</v>
      </c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1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9">
        <v>1047.62</v>
      </c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1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9">
        <v>2386.58</v>
      </c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1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9">
        <v>1072.07</v>
      </c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1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9">
        <v>411.04</v>
      </c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1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9">
        <f>CH40+CH41+CH42+CH43</f>
        <v>4819.3099999999995</v>
      </c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1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9">
        <v>1510.98</v>
      </c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1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9">
        <v>472.27</v>
      </c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1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9">
        <v>700.15</v>
      </c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1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9">
        <v>2135.91</v>
      </c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1"/>
    </row>
    <row r="44" spans="1:105" s="5" customFormat="1" ht="11.25" customHeight="1">
      <c r="A44" s="24" t="s">
        <v>41</v>
      </c>
      <c r="B44" s="25"/>
      <c r="C44" s="25"/>
      <c r="D44" s="25"/>
      <c r="E44" s="25"/>
      <c r="F44" s="25"/>
      <c r="G44" s="25"/>
      <c r="H44" s="26"/>
      <c r="I44" s="9"/>
      <c r="J44" s="27" t="s">
        <v>31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9">
        <v>1375.35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1"/>
    </row>
    <row r="45" spans="1:105" s="5" customFormat="1" ht="11.25" customHeight="1">
      <c r="A45" s="24" t="s">
        <v>42</v>
      </c>
      <c r="B45" s="25"/>
      <c r="C45" s="25"/>
      <c r="D45" s="25"/>
      <c r="E45" s="25"/>
      <c r="F45" s="25"/>
      <c r="G45" s="25"/>
      <c r="H45" s="26"/>
      <c r="I45" s="9"/>
      <c r="J45" s="27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9">
        <f>SUM(CH46:DA51)</f>
        <v>3432.94</v>
      </c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9">
        <v>330.66</v>
      </c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1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9">
        <v>1568.4</v>
      </c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1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9">
        <v>604.95</v>
      </c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1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9">
        <v>0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1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9">
        <v>0</v>
      </c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1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9">
        <v>928.93</v>
      </c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1"/>
    </row>
    <row r="52" spans="1:105" s="5" customFormat="1" ht="11.25" customHeight="1">
      <c r="A52" s="24">
        <v>2</v>
      </c>
      <c r="B52" s="25"/>
      <c r="C52" s="25"/>
      <c r="D52" s="25"/>
      <c r="E52" s="25"/>
      <c r="F52" s="25"/>
      <c r="G52" s="25"/>
      <c r="H52" s="26"/>
      <c r="I52" s="9"/>
      <c r="J52" s="27" t="s">
        <v>35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9">
        <v>4778.12</v>
      </c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1"/>
    </row>
    <row r="53" spans="1:105" s="5" customFormat="1" ht="11.25" customHeight="1">
      <c r="A53" s="24">
        <v>3</v>
      </c>
      <c r="B53" s="25"/>
      <c r="C53" s="25"/>
      <c r="D53" s="25"/>
      <c r="E53" s="25"/>
      <c r="F53" s="25"/>
      <c r="G53" s="25"/>
      <c r="H53" s="26"/>
      <c r="I53" s="9"/>
      <c r="J53" s="27" t="s">
        <v>79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9">
        <f>CH54+CH56+CH58</f>
        <v>6063.26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9">
        <v>419.99</v>
      </c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1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9">
        <v>0</v>
      </c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1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9">
        <v>4460.08</v>
      </c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1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9">
        <v>0</v>
      </c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1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9">
        <v>1183.19</v>
      </c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1"/>
    </row>
    <row r="59" spans="1:105" s="5" customFormat="1" ht="11.25">
      <c r="A59" s="24">
        <v>4</v>
      </c>
      <c r="B59" s="25"/>
      <c r="C59" s="25"/>
      <c r="D59" s="25"/>
      <c r="E59" s="25"/>
      <c r="F59" s="25"/>
      <c r="G59" s="25"/>
      <c r="H59" s="26"/>
      <c r="I59" s="9"/>
      <c r="J59" s="27" t="s">
        <v>67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9">
        <f>CH60+CH65</f>
        <v>1984.87</v>
      </c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1"/>
    </row>
    <row r="60" spans="1:105" s="5" customFormat="1" ht="11.25">
      <c r="A60" s="24" t="s">
        <v>53</v>
      </c>
      <c r="B60" s="25"/>
      <c r="C60" s="25"/>
      <c r="D60" s="25"/>
      <c r="E60" s="25"/>
      <c r="F60" s="25"/>
      <c r="G60" s="25"/>
      <c r="H60" s="26"/>
      <c r="I60" s="9"/>
      <c r="J60" s="27" t="s">
        <v>52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9">
        <f>CH61+CH62+CH63</f>
        <v>695.88</v>
      </c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9">
        <v>0</v>
      </c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1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9">
        <v>695.88</v>
      </c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1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9">
        <v>0</v>
      </c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1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9">
        <v>0</v>
      </c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1"/>
    </row>
    <row r="65" spans="1:105" s="5" customFormat="1" ht="11.25">
      <c r="A65" s="24" t="s">
        <v>80</v>
      </c>
      <c r="B65" s="25"/>
      <c r="C65" s="25"/>
      <c r="D65" s="25"/>
      <c r="E65" s="25"/>
      <c r="F65" s="25"/>
      <c r="G65" s="25"/>
      <c r="H65" s="26"/>
      <c r="I65" s="9"/>
      <c r="J65" s="27" t="s">
        <v>57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9">
        <v>1288.99</v>
      </c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1"/>
    </row>
    <row r="66" spans="1:105" s="5" customFormat="1" ht="11.25">
      <c r="A66" s="24">
        <v>5</v>
      </c>
      <c r="B66" s="25"/>
      <c r="C66" s="25"/>
      <c r="D66" s="25"/>
      <c r="E66" s="25"/>
      <c r="F66" s="25"/>
      <c r="G66" s="25"/>
      <c r="H66" s="26"/>
      <c r="I66" s="9"/>
      <c r="J66" s="27" t="s">
        <v>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9">
        <f>CH11+CH53-CH52+CH59</f>
        <v>186501.45</v>
      </c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1"/>
    </row>
    <row r="67" spans="1:105" s="5" customFormat="1" ht="11.25">
      <c r="A67" s="24" t="s">
        <v>59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6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19">
        <v>199.8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19">
        <v>814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225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19">
        <v>21.39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2019-01-31T08:09:44Z</cp:lastPrinted>
  <dcterms:created xsi:type="dcterms:W3CDTF">2018-10-15T12:06:40Z</dcterms:created>
  <dcterms:modified xsi:type="dcterms:W3CDTF">2020-08-14T07:01:40Z</dcterms:modified>
  <cp:category/>
  <cp:version/>
  <cp:contentType/>
  <cp:contentStatus/>
</cp:coreProperties>
</file>